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<sst xmlns="http://schemas.openxmlformats.org/spreadsheetml/2006/main" count="51" uniqueCount="24">
  <si>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This and other Excel spreadsheets are available at http://www.stat-help.com</t>
  </si>
  <si>
    <t>Instructions: First, use the "Input Type" pulldown menu to select what type of effect size you want to enter.</t>
  </si>
  <si>
    <t>You can choose r, d (referring to Cohen's d), odds ratio, f,  eta-squared, or AUC (area under the curve).</t>
  </si>
  <si>
    <t>Next, type in the value of your effect size in the "Input Value" box.</t>
  </si>
  <si>
    <t>Once you do that, the equivalent values of r, d, odds ratio, f, eta-squared, and AUC will appear in the yellow boxes.</t>
  </si>
  <si>
    <t>Input Type</t>
  </si>
  <si>
    <t>Input Value</t>
  </si>
  <si>
    <t>d</t>
  </si>
  <si>
    <t>r</t>
  </si>
  <si>
    <t>odds ratio</t>
  </si>
  <si>
    <t>f</t>
  </si>
  <si>
    <t>eta-squared</t>
  </si>
  <si>
    <t>AUC</t>
  </si>
  <si>
    <t>Output</t>
  </si>
  <si>
    <t>Input</t>
  </si>
  <si>
    <t>Formulas for converting between f, eta-squared, and d were taken from</t>
  </si>
  <si>
    <r>
      <t xml:space="preserve">Cohen J. (1988). </t>
    </r>
    <r>
      <rPr>
        <i/>
        <sz val="10"/>
        <rFont val="Arial"/>
        <family val="2"/>
      </rPr>
      <t>Statistical Power Analysis for the Behavioral Sciences</t>
    </r>
    <r>
      <rPr>
        <sz val="10"/>
        <rFont val="Arial"/>
        <family val="2"/>
      </rPr>
      <t xml:space="preserve"> (2nd ed.),Hillsdale, NJ: Erlbaum. pp. 281, 284, 285</t>
    </r>
  </si>
  <si>
    <t>Formulas for converting between r and d were taken from</t>
  </si>
  <si>
    <r>
      <t xml:space="preserve">Rosenthal, R. (1994). Parametric measures of effect size. In H. Cooper &amp; L. V. Hedges (Eds.), </t>
    </r>
    <r>
      <rPr>
        <i/>
        <sz val="10"/>
        <rFont val="Arial"/>
        <family val="2"/>
      </rPr>
      <t>The Handbook of Research Synthesis</t>
    </r>
    <r>
      <rPr>
        <sz val="10"/>
        <rFont val="Arial"/>
        <family val="2"/>
      </rPr>
      <t>. New York, NY: Sage. pp. 239.</t>
    </r>
  </si>
  <si>
    <t>Formulas for converting between the AUC (also called the “Common Language Effect Size”) and d were taken from</t>
  </si>
  <si>
    <r>
      <t xml:space="preserve">Ruscio, J. (2008). A probability-based measure of effect size: Robustness to base rates and other factors. </t>
    </r>
    <r>
      <rPr>
        <i/>
        <sz val="10"/>
        <rFont val="Arial"/>
        <family val="2"/>
      </rPr>
      <t>Psychological Methods, 13</t>
    </r>
    <r>
      <rPr>
        <sz val="10"/>
        <rFont val="Arial"/>
        <family val="2"/>
      </rPr>
      <t>, 19-30.</t>
    </r>
  </si>
  <si>
    <t>Formulas for converting between the odds ratio and d were taken from</t>
  </si>
  <si>
    <r>
      <t xml:space="preserve">Borenstein, M., Hedges, L. V., Higgins, J. P. T., &amp; Rothstein, H. R. (2009). </t>
    </r>
    <r>
      <rPr>
        <i/>
        <sz val="10"/>
        <rFont val="Arial"/>
        <family val="2"/>
      </rPr>
      <t>Introduction to Meta-Analysis</t>
    </r>
    <r>
      <rPr>
        <sz val="10"/>
        <rFont val="Arial"/>
        <family val="2"/>
      </rPr>
      <t>. Chichester, West Sussex, UK: Wiley.</t>
    </r>
  </si>
  <si>
    <t>Designed by Jamie DeCoster on 2012-06-19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</si>
</sst>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1" fillId="33" borderId="0" xfId="0" applyNumberFormat="1" applyFont="1" applyFill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164" fontId="0" fillId="37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14.57421875" style="1" customWidth="1"/>
    <col min="2" max="16384" width="11.57421875" style="1" customWidth="1"/>
  </cols>
  <sheetData>
    <row r="1" spans="1:13" ht="12.75">
      <c r="A1" s="2" t="s">
        <v>23</v>
      </c>
      <c r="H1" s="3"/>
      <c r="I1" s="3"/>
      <c r="J1" s="3"/>
      <c r="K1" s="3"/>
      <c r="L1" s="3"/>
      <c r="M1" s="3"/>
    </row>
    <row r="2" spans="1:13" ht="12.75">
      <c r="A2" s="4"/>
      <c r="B2" s="1" t="s">
        <v>0</v>
      </c>
      <c r="H2" s="3"/>
      <c r="I2" s="3"/>
      <c r="J2" s="3"/>
      <c r="K2" s="3"/>
      <c r="L2" s="3"/>
      <c r="M2" s="3"/>
    </row>
    <row r="3" spans="8:13" ht="12.75">
      <c r="H3" s="3"/>
      <c r="I3" s="3"/>
      <c r="J3" s="3"/>
      <c r="K3" s="3"/>
      <c r="L3" s="3"/>
      <c r="M3" s="3"/>
    </row>
    <row r="4" spans="1:13" ht="12.75">
      <c r="A4" s="1" t="s">
        <v>1</v>
      </c>
      <c r="H4" s="3"/>
      <c r="I4" s="3"/>
      <c r="J4" s="3"/>
      <c r="K4" s="3"/>
      <c r="L4" s="3"/>
      <c r="M4" s="3"/>
    </row>
    <row r="5" spans="1:13" ht="12.75">
      <c r="A5" s="1" t="s">
        <v>2</v>
      </c>
      <c r="H5" s="3"/>
      <c r="I5" s="3"/>
      <c r="J5" s="3"/>
      <c r="K5" s="3"/>
      <c r="L5" s="3"/>
      <c r="M5" s="3"/>
    </row>
    <row r="6" spans="1:13" ht="12.75">
      <c r="A6" s="1" t="s">
        <v>3</v>
      </c>
      <c r="H6" s="3"/>
      <c r="I6" s="3"/>
      <c r="J6" s="3"/>
      <c r="K6" s="3"/>
      <c r="L6" s="3"/>
      <c r="M6" s="3"/>
    </row>
    <row r="7" spans="1:13" ht="12.75">
      <c r="A7" s="1" t="s">
        <v>4</v>
      </c>
      <c r="H7" s="3"/>
      <c r="I7" s="3"/>
      <c r="J7" s="3"/>
      <c r="K7" s="3"/>
      <c r="L7" s="3"/>
      <c r="M7" s="3"/>
    </row>
    <row r="8" spans="8:13" ht="12.75">
      <c r="H8" s="3"/>
      <c r="I8" s="3"/>
      <c r="J8" s="3"/>
      <c r="K8" s="3"/>
      <c r="L8" s="3"/>
      <c r="M8" s="3"/>
    </row>
    <row r="9" spans="8:13" ht="12.75">
      <c r="H9" s="3"/>
      <c r="I9" s="3"/>
      <c r="J9" s="3"/>
      <c r="K9" s="3"/>
      <c r="L9" s="3"/>
      <c r="M9" s="3"/>
    </row>
    <row r="10" spans="1:13" ht="12.75">
      <c r="A10" s="5" t="s">
        <v>5</v>
      </c>
      <c r="B10" s="5" t="s">
        <v>6</v>
      </c>
      <c r="H10" s="3"/>
      <c r="I10" s="3"/>
      <c r="J10" s="3"/>
      <c r="K10" s="3"/>
      <c r="L10" s="3"/>
      <c r="M10" s="3"/>
    </row>
    <row r="11" spans="1:13" ht="12.75">
      <c r="A11" s="6" t="s">
        <v>7</v>
      </c>
      <c r="B11" s="7">
        <v>0.2</v>
      </c>
      <c r="H11" s="3"/>
      <c r="I11" s="3"/>
      <c r="J11" s="3"/>
      <c r="K11" s="3"/>
      <c r="L11" s="3"/>
      <c r="M11" s="3"/>
    </row>
    <row r="12" spans="8:13" ht="12.75">
      <c r="H12" s="3"/>
      <c r="I12" s="3"/>
      <c r="J12" s="3"/>
      <c r="K12" s="3"/>
      <c r="L12" s="3"/>
      <c r="M12" s="3"/>
    </row>
    <row r="13" spans="8:13" ht="12.75">
      <c r="H13" s="3"/>
      <c r="I13" s="3"/>
      <c r="J13" s="3"/>
      <c r="K13" s="3"/>
      <c r="L13" s="3"/>
      <c r="M13" s="3"/>
    </row>
    <row r="14" spans="1:13" ht="12.75">
      <c r="A14" s="5" t="s">
        <v>8</v>
      </c>
      <c r="B14" s="5" t="s">
        <v>7</v>
      </c>
      <c r="C14" s="5" t="s">
        <v>9</v>
      </c>
      <c r="D14" s="5" t="s">
        <v>10</v>
      </c>
      <c r="E14" s="5" t="s">
        <v>11</v>
      </c>
      <c r="F14" s="5" t="s">
        <v>12</v>
      </c>
      <c r="H14" s="3"/>
      <c r="I14" s="3"/>
      <c r="J14" s="3"/>
      <c r="K14" s="3"/>
      <c r="L14" s="3"/>
      <c r="M14" s="3"/>
    </row>
    <row r="15" spans="1:13" ht="12.75">
      <c r="A15" s="8">
        <f aca="true" t="shared" si="0" ref="A15:F15">SUM(B28:B33)</f>
        <v>0.09950371902099893</v>
      </c>
      <c r="B15" s="8">
        <f t="shared" si="0"/>
        <v>0.2</v>
      </c>
      <c r="C15" s="8">
        <f t="shared" si="0"/>
        <v>1.4372906852795333</v>
      </c>
      <c r="D15" s="8">
        <f t="shared" si="0"/>
        <v>0.1</v>
      </c>
      <c r="E15" s="8">
        <f t="shared" si="0"/>
        <v>0.009900990099009903</v>
      </c>
      <c r="F15" s="8">
        <f t="shared" si="0"/>
        <v>0.5562314580091425</v>
      </c>
      <c r="H15" s="3"/>
      <c r="I15" s="3"/>
      <c r="J15" s="3"/>
      <c r="K15" s="3"/>
      <c r="L15" s="3"/>
      <c r="M15" s="3"/>
    </row>
    <row r="16" spans="8:13" ht="12.75">
      <c r="H16" s="3"/>
      <c r="I16" s="3"/>
      <c r="J16" s="3"/>
      <c r="K16" s="3"/>
      <c r="L16" s="3"/>
      <c r="M16" s="3"/>
    </row>
    <row r="17" spans="1:2" ht="12.75" hidden="1">
      <c r="A17" s="2"/>
      <c r="B17" s="1" t="s">
        <v>13</v>
      </c>
    </row>
    <row r="18" spans="1:7" ht="12.75" hidden="1">
      <c r="A18" s="2" t="s">
        <v>14</v>
      </c>
      <c r="B18" s="1" t="s">
        <v>8</v>
      </c>
      <c r="C18" s="1" t="s">
        <v>7</v>
      </c>
      <c r="D18" s="1" t="s">
        <v>9</v>
      </c>
      <c r="E18" s="1" t="s">
        <v>10</v>
      </c>
      <c r="F18" s="2" t="s">
        <v>11</v>
      </c>
      <c r="G18" s="1" t="s">
        <v>12</v>
      </c>
    </row>
    <row r="19" spans="1:7" ht="12.75" hidden="1">
      <c r="A19" s="1" t="s">
        <v>8</v>
      </c>
      <c r="B19" s="1">
        <f>B11</f>
        <v>0.2</v>
      </c>
      <c r="C19" s="1">
        <f>(2*B19)/SQRT(1-B19^2)</f>
        <v>0.4082482904638631</v>
      </c>
      <c r="D19" s="1">
        <f>EXP(C19*PI()/SQRT(3))</f>
        <v>2.0969428318898333</v>
      </c>
      <c r="E19" s="1">
        <f>C19/2</f>
        <v>0.20412414523193154</v>
      </c>
      <c r="F19" s="1">
        <f>(E19^2)/(1+E19^2)</f>
        <v>0.04000000000000001</v>
      </c>
      <c r="G19" s="1">
        <f>NORMSDIST(C19/SQRT(2))</f>
        <v>0.6135850036577762</v>
      </c>
    </row>
    <row r="20" spans="1:7" ht="12.75" hidden="1">
      <c r="A20" s="1" t="s">
        <v>7</v>
      </c>
      <c r="B20" s="1">
        <f>SIGN($B$11)*SQRT((C20^2)/(C20^2+4))</f>
        <v>0.09950371902099893</v>
      </c>
      <c r="C20" s="1">
        <f>B11</f>
        <v>0.2</v>
      </c>
      <c r="D20" s="1">
        <f>EXP(C20*PI()/SQRT(3))</f>
        <v>1.4372906852795333</v>
      </c>
      <c r="E20" s="1">
        <f>C20/2</f>
        <v>0.1</v>
      </c>
      <c r="F20" s="1">
        <f>(E20^2)/(1+E20^2)</f>
        <v>0.009900990099009903</v>
      </c>
      <c r="G20" s="1">
        <f>NORMSDIST(C20/SQRT(2))</f>
        <v>0.5562314580091425</v>
      </c>
    </row>
    <row r="21" spans="1:7" ht="12.75" hidden="1">
      <c r="A21" s="1" t="s">
        <v>9</v>
      </c>
      <c r="B21" s="1">
        <f>SIGN($B$11)*SQRT((C21^2)/(C21^2+4))</f>
        <v>0.405543287101842</v>
      </c>
      <c r="C21" s="1">
        <f>LN(B11)*(SQRT(3)/PI())</f>
        <v>-0.8873296265122474</v>
      </c>
      <c r="D21" s="1">
        <f>B11</f>
        <v>0.2</v>
      </c>
      <c r="E21" s="1">
        <f>C21/2</f>
        <v>-0.4436648132561237</v>
      </c>
      <c r="F21" s="1">
        <f>(E21^2)/(1+E21^2)</f>
        <v>0.16446535771336704</v>
      </c>
      <c r="G21" s="1">
        <f>NORMSDIST(C21/SQRT(2))</f>
        <v>0.26518647711788845</v>
      </c>
    </row>
    <row r="22" spans="1:7" ht="12.75" hidden="1">
      <c r="A22" s="1" t="s">
        <v>10</v>
      </c>
      <c r="B22" s="1">
        <f>SIGN($B$11)*SQRT((C22^2)/(C22^2+4))</f>
        <v>0.19611613513818404</v>
      </c>
      <c r="C22" s="1">
        <f>E22*2</f>
        <v>0.4</v>
      </c>
      <c r="D22" s="1">
        <f>EXP(C22*PI()/SQRT(3))</f>
        <v>2.0658045139913104</v>
      </c>
      <c r="E22" s="1">
        <f>B11</f>
        <v>0.2</v>
      </c>
      <c r="F22" s="1">
        <f>(E22^2)/(1+E22^2)</f>
        <v>0.03846153846153847</v>
      </c>
      <c r="G22" s="1">
        <f>NORMSDIST(C22/SQRT(2))</f>
        <v>0.6113512946052393</v>
      </c>
    </row>
    <row r="23" spans="1:7" ht="12.75" hidden="1">
      <c r="A23" s="2" t="s">
        <v>11</v>
      </c>
      <c r="B23" s="1">
        <f>SIGN($B$11)*SQRT((C23^2)/(C23^2+4))</f>
        <v>0.4472135954999579</v>
      </c>
      <c r="C23" s="1">
        <f>E23*2</f>
        <v>1</v>
      </c>
      <c r="D23" s="1">
        <f>EXP(C23*PI()/SQRT(3))</f>
        <v>6.133707406236227</v>
      </c>
      <c r="E23" s="1">
        <f>SQRT((F23)/(1-F23))</f>
        <v>0.5</v>
      </c>
      <c r="F23" s="1">
        <f>B11</f>
        <v>0.2</v>
      </c>
      <c r="G23" s="1">
        <f>NORMSDIST(C23/SQRT(2))</f>
        <v>0.7602499389065233</v>
      </c>
    </row>
    <row r="24" spans="1:7" ht="12.75" hidden="1">
      <c r="A24" s="2" t="s">
        <v>12</v>
      </c>
      <c r="B24" s="1">
        <f>SIGN($B$11)*SQRT((C24^2)/(C24^2+4))</f>
        <v>0.5114064372140994</v>
      </c>
      <c r="C24" s="1">
        <f>SQRT(2)*NORMSINV(B11)</f>
        <v>-1.1902321628999901</v>
      </c>
      <c r="D24" s="1">
        <f>EXP(C24*PI()/SQRT(3))</f>
        <v>0.11545870558406778</v>
      </c>
      <c r="E24" s="1">
        <f>C24/2</f>
        <v>-0.5951160814499951</v>
      </c>
      <c r="F24" s="1">
        <f>(E24^2)/(1+E24^2)</f>
        <v>0.26153654402401855</v>
      </c>
      <c r="G24" s="1">
        <f>B11</f>
        <v>0.2</v>
      </c>
    </row>
    <row r="25" ht="12.75" hidden="1"/>
    <row r="26" ht="12.75" hidden="1">
      <c r="B26" s="1" t="s">
        <v>13</v>
      </c>
    </row>
    <row r="27" spans="1:7" ht="12.75" hidden="1">
      <c r="A27" s="1" t="s">
        <v>14</v>
      </c>
      <c r="B27" s="1" t="s">
        <v>8</v>
      </c>
      <c r="C27" s="1" t="s">
        <v>7</v>
      </c>
      <c r="D27" s="1" t="s">
        <v>9</v>
      </c>
      <c r="E27" s="1" t="s">
        <v>10</v>
      </c>
      <c r="F27" s="2" t="s">
        <v>11</v>
      </c>
      <c r="G27" s="1" t="s">
        <v>12</v>
      </c>
    </row>
    <row r="28" spans="1:7" ht="12.75" hidden="1">
      <c r="A28" s="1" t="s">
        <v>8</v>
      </c>
      <c r="B28" s="1">
        <f aca="true" t="shared" si="1" ref="B28:G28">IF($A$11="r",B19,"")</f>
      </c>
      <c r="C28" s="1">
        <f t="shared" si="1"/>
      </c>
      <c r="D28" s="1">
        <f t="shared" si="1"/>
      </c>
      <c r="E28" s="1">
        <f t="shared" si="1"/>
      </c>
      <c r="F28" s="1">
        <f t="shared" si="1"/>
      </c>
      <c r="G28" s="1">
        <f t="shared" si="1"/>
      </c>
    </row>
    <row r="29" spans="1:7" ht="12.75" hidden="1">
      <c r="A29" s="1" t="s">
        <v>7</v>
      </c>
      <c r="B29" s="1">
        <f aca="true" t="shared" si="2" ref="B29:G29">IF($A$11="d",B20,"")</f>
        <v>0.09950371902099893</v>
      </c>
      <c r="C29" s="1">
        <f t="shared" si="2"/>
        <v>0.2</v>
      </c>
      <c r="D29" s="1">
        <f t="shared" si="2"/>
        <v>1.4372906852795333</v>
      </c>
      <c r="E29" s="1">
        <f t="shared" si="2"/>
        <v>0.1</v>
      </c>
      <c r="F29" s="1">
        <f t="shared" si="2"/>
        <v>0.009900990099009903</v>
      </c>
      <c r="G29" s="1">
        <f t="shared" si="2"/>
        <v>0.5562314580091425</v>
      </c>
    </row>
    <row r="30" spans="1:7" ht="12.75" hidden="1">
      <c r="A30" s="1" t="s">
        <v>9</v>
      </c>
      <c r="B30" s="1">
        <f aca="true" t="shared" si="3" ref="B30:G30">IF($A$11="odds ratio",B21,"")</f>
      </c>
      <c r="C30" s="1">
        <f t="shared" si="3"/>
      </c>
      <c r="D30" s="1">
        <f t="shared" si="3"/>
      </c>
      <c r="E30" s="1">
        <f t="shared" si="3"/>
      </c>
      <c r="F30" s="1">
        <f t="shared" si="3"/>
      </c>
      <c r="G30" s="1">
        <f t="shared" si="3"/>
      </c>
    </row>
    <row r="31" spans="1:7" ht="12.75" hidden="1">
      <c r="A31" s="1" t="s">
        <v>10</v>
      </c>
      <c r="B31" s="1">
        <f aca="true" t="shared" si="4" ref="B31:G31">IF($A$11="f",B22,"")</f>
      </c>
      <c r="C31" s="1">
        <f t="shared" si="4"/>
      </c>
      <c r="D31" s="1">
        <f t="shared" si="4"/>
      </c>
      <c r="E31" s="1">
        <f t="shared" si="4"/>
      </c>
      <c r="F31" s="1">
        <f t="shared" si="4"/>
      </c>
      <c r="G31" s="1">
        <f t="shared" si="4"/>
      </c>
    </row>
    <row r="32" spans="1:7" ht="12.75" hidden="1">
      <c r="A32" s="2" t="s">
        <v>11</v>
      </c>
      <c r="B32" s="1">
        <f aca="true" t="shared" si="5" ref="B32:G32">IF($A$11="eta-squared",B23,"")</f>
      </c>
      <c r="C32" s="1">
        <f t="shared" si="5"/>
      </c>
      <c r="D32" s="1">
        <f t="shared" si="5"/>
      </c>
      <c r="E32" s="1">
        <f t="shared" si="5"/>
      </c>
      <c r="F32" s="1">
        <f t="shared" si="5"/>
      </c>
      <c r="G32" s="1">
        <f t="shared" si="5"/>
      </c>
    </row>
    <row r="33" spans="1:7" ht="12.75" hidden="1">
      <c r="A33" s="2" t="s">
        <v>12</v>
      </c>
      <c r="B33" s="1">
        <f aca="true" t="shared" si="6" ref="B33:G33">IF($A$11="AUC",B24,"")</f>
      </c>
      <c r="C33" s="1">
        <f t="shared" si="6"/>
      </c>
      <c r="D33" s="1">
        <f t="shared" si="6"/>
      </c>
      <c r="E33" s="1">
        <f t="shared" si="6"/>
      </c>
      <c r="F33" s="1">
        <f t="shared" si="6"/>
      </c>
      <c r="G33" s="1">
        <f t="shared" si="6"/>
      </c>
    </row>
    <row r="34" ht="12.75">
      <c r="A34" s="2"/>
    </row>
    <row r="35" ht="12.75">
      <c r="A35" s="1" t="s">
        <v>15</v>
      </c>
    </row>
    <row r="36" ht="12.75">
      <c r="B36" s="1" t="s">
        <v>16</v>
      </c>
    </row>
    <row r="37" ht="12.75">
      <c r="A37" s="1" t="s">
        <v>17</v>
      </c>
    </row>
    <row r="38" ht="12.75">
      <c r="B38" s="1" t="s">
        <v>18</v>
      </c>
    </row>
    <row r="39" ht="12.75">
      <c r="A39" s="1" t="s">
        <v>21</v>
      </c>
    </row>
    <row r="40" ht="12.75">
      <c r="B40" s="1" t="s">
        <v>22</v>
      </c>
    </row>
    <row r="41" ht="12.75">
      <c r="A41" s="1" t="s">
        <v>19</v>
      </c>
    </row>
    <row r="42" ht="12.75">
      <c r="B42" s="1" t="s">
        <v>20</v>
      </c>
    </row>
  </sheetData>
  <sheetProtection sheet="1" objects="1" scenarios="1"/>
  <dataValidations count="1">
    <dataValidation type="list" operator="equal" allowBlank="1" sqref="A11">
      <formula1>"r,d,odds ratio,f,eta-squared,AUC"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Decoster, James (jd4nb)</dc:creator>
  <cp:keywords/>
  <dc:description/>
  <cp:lastModifiedBy>Jamie DeCoster</cp:lastModifiedBy>
  <dcterms:created xsi:type="dcterms:W3CDTF">2012-06-20T01:09:38Z</dcterms:created>
  <dcterms:modified xsi:type="dcterms:W3CDTF">2012-06-20T01:42:41Z</dcterms:modified>
  <cp:category/>
  <cp:version/>
  <cp:contentType/>
  <cp:contentStatus/>
</cp:coreProperties>
</file>